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HIFFRES" sheetId="1" r:id="rId1"/>
    <sheet name="DEFINITIONS" sheetId="2" r:id="rId2"/>
  </sheets>
  <definedNames>
    <definedName name="_xlnm.Print_Area" localSheetId="0">'CHIFFRES'!$A$2:$H$84</definedName>
  </definedNames>
  <calcPr fullCalcOnLoad="1"/>
</workbook>
</file>

<file path=xl/sharedStrings.xml><?xml version="1.0" encoding="utf-8"?>
<sst xmlns="http://schemas.openxmlformats.org/spreadsheetml/2006/main" count="108" uniqueCount="105">
  <si>
    <t>Plafond autorisé d'emplois et effectifs de référence indicatifs 2012 (en ETPT)</t>
  </si>
  <si>
    <t>Interrégions</t>
  </si>
  <si>
    <t>Directions</t>
  </si>
  <si>
    <t>PAE 2012</t>
  </si>
  <si>
    <t>Effectifs de référence 2012</t>
  </si>
  <si>
    <t>AG/CO</t>
  </si>
  <si>
    <t>SU</t>
  </si>
  <si>
    <r>
      <t xml:space="preserve">Total </t>
    </r>
    <r>
      <rPr>
        <b/>
        <sz val="8"/>
        <rFont val="Times New Roman"/>
        <family val="1"/>
      </rPr>
      <t>(*)</t>
    </r>
  </si>
  <si>
    <t>Bordeaux</t>
  </si>
  <si>
    <t>Bordeaux DI</t>
  </si>
  <si>
    <t>Bordeaux DR</t>
  </si>
  <si>
    <t>Bayonne</t>
  </si>
  <si>
    <t>Midi-Pyrénées</t>
  </si>
  <si>
    <t>Total interrégion de Bordeaux</t>
  </si>
  <si>
    <t>Dijon</t>
  </si>
  <si>
    <t>Dijon DI</t>
  </si>
  <si>
    <t>Bourgogne</t>
  </si>
  <si>
    <t>Centre</t>
  </si>
  <si>
    <t>Franche-Comté</t>
  </si>
  <si>
    <t>Total interrégion de Dijon</t>
  </si>
  <si>
    <t>Paris</t>
  </si>
  <si>
    <t>Paris DI</t>
  </si>
  <si>
    <t>Paris DR</t>
  </si>
  <si>
    <t>Saint-Pierre-et-Miquelon</t>
  </si>
  <si>
    <t>Orly</t>
  </si>
  <si>
    <t>Paris-Est</t>
  </si>
  <si>
    <t>Paris-Ouest</t>
  </si>
  <si>
    <t>Total interrégion de Paris</t>
  </si>
  <si>
    <t>Lille</t>
  </si>
  <si>
    <t>Lille DI</t>
  </si>
  <si>
    <t>Lille DR</t>
  </si>
  <si>
    <t>Dunkerque</t>
  </si>
  <si>
    <t>Picardie</t>
  </si>
  <si>
    <t>Total interrégion de Lille</t>
  </si>
  <si>
    <t>Lyon</t>
  </si>
  <si>
    <t>Lyon DI</t>
  </si>
  <si>
    <t>Lyon DR</t>
  </si>
  <si>
    <t>Auvergne</t>
  </si>
  <si>
    <t>Chambéry</t>
  </si>
  <si>
    <t>Léman</t>
  </si>
  <si>
    <t>Total interrégion de Lyon</t>
  </si>
  <si>
    <t>Marseille</t>
  </si>
  <si>
    <t>Marseille DI</t>
  </si>
  <si>
    <t>Marseille DR</t>
  </si>
  <si>
    <t>Marseille DRGC</t>
  </si>
  <si>
    <t>Corse</t>
  </si>
  <si>
    <t>Nice</t>
  </si>
  <si>
    <t>Provence</t>
  </si>
  <si>
    <t>Total interrégion de Marseille</t>
  </si>
  <si>
    <t>Metz</t>
  </si>
  <si>
    <t>Metz DI</t>
  </si>
  <si>
    <t>Lorraine</t>
  </si>
  <si>
    <t>Champagne-Ardenne</t>
  </si>
  <si>
    <t>Mulhouse</t>
  </si>
  <si>
    <t>Strasbourg</t>
  </si>
  <si>
    <t>Total interrégion de Metz</t>
  </si>
  <si>
    <t>Montpellier</t>
  </si>
  <si>
    <t>Montpellier DI</t>
  </si>
  <si>
    <t>Montpellier DR</t>
  </si>
  <si>
    <t>Perpignan</t>
  </si>
  <si>
    <t>Total interrégion de Montpellier</t>
  </si>
  <si>
    <t>Nantes</t>
  </si>
  <si>
    <t>Nantes DI</t>
  </si>
  <si>
    <t>Pays-de-la-Loire</t>
  </si>
  <si>
    <t>Nantes DRGC</t>
  </si>
  <si>
    <t>Bretagne</t>
  </si>
  <si>
    <t>Poitiers</t>
  </si>
  <si>
    <t>Total interrégion de Nantes</t>
  </si>
  <si>
    <t>Roissy</t>
  </si>
  <si>
    <t>Roissy DI</t>
  </si>
  <si>
    <t>Roissy fret</t>
  </si>
  <si>
    <t>Roissy voyageurs</t>
  </si>
  <si>
    <t>Total interrégion de Roissy</t>
  </si>
  <si>
    <t>Rouen</t>
  </si>
  <si>
    <t>Rouen DI</t>
  </si>
  <si>
    <t>Rouen DR</t>
  </si>
  <si>
    <t>Rouen DRGC</t>
  </si>
  <si>
    <t>Basse-Normandie</t>
  </si>
  <si>
    <t>Le Havre</t>
  </si>
  <si>
    <t>Total interrégion de Rouen</t>
  </si>
  <si>
    <t>Antilles-Guyane</t>
  </si>
  <si>
    <t>Guadeloupe</t>
  </si>
  <si>
    <t>Guyane</t>
  </si>
  <si>
    <t>Martinique</t>
  </si>
  <si>
    <t>Antilles-Guyane DRGC</t>
  </si>
  <si>
    <t>Total interrégion d'Antilles-Guyane</t>
  </si>
  <si>
    <t>Autres directions ultramarines</t>
  </si>
  <si>
    <t>La Réunion</t>
  </si>
  <si>
    <t>Mayotte</t>
  </si>
  <si>
    <t>Nouvelle-Calédonie</t>
  </si>
  <si>
    <t>Polynésie française</t>
  </si>
  <si>
    <t>SCN et BOP de centrale</t>
  </si>
  <si>
    <t>CID</t>
  </si>
  <si>
    <t>DNRED</t>
  </si>
  <si>
    <t>DNRFP permanents</t>
  </si>
  <si>
    <t>DNSCE</t>
  </si>
  <si>
    <t>BOP de centrale</t>
  </si>
  <si>
    <t>Total général hors stagiaires</t>
  </si>
  <si>
    <t>DNRFP stagiaires</t>
  </si>
  <si>
    <t>Total général</t>
  </si>
  <si>
    <t>(*) y compris contractuels, vacataires, Berkani,…</t>
  </si>
  <si>
    <t>■ Effectifs de référence (ER)</t>
  </si>
  <si>
    <t>La notion d'effectifs de référence constitue la cible à atteindre pour les effectifs d'un service dans une perspective de moyen terme. Elle est ajustable tous les ans, si nécessaire, mais peut aussi rester stable si la référence n'a pas de motif d'évoluer. Cette notion, qui se lit au regard du PAE, détermine la tendance en terme de gestion des effectifs. Elle assure une information claire et précise pour tous, qui éclaire les perspectives de moyen terme de mutation sur chaque résidence.</t>
  </si>
  <si>
    <t>■ Plafond autorisé d'emploi (PAE)</t>
  </si>
  <si>
    <t xml:space="preserve">Conformément à l'article 7 de la LOLF, les crédits ouverts sur le titre des dépenses de personnel (Titre 2) sont assortis de plafonds d'autorisation d'emplois (PAE). Exprimé en "équivalent temps plein travaillé" (ETPT), le PAE correspond au niveau moyen annuel des effectifs. Le PAE est décliné à tous les niveaux nécessaires de gestion : pour l'ensemble de la DGDDI (niveau national), pour les directions interrégionales (RBOP), pour les directions régionales, pour chaque service et par résidence (au sens des mutations). La déclinaison du PAE, par direction et par service, est réalisée par le RBOP. Elle distingue les branches, les catégories et les spécialités telles qu'elles sont reprises au tableau des mutations. </t>
  </si>
</sst>
</file>

<file path=xl/styles.xml><?xml version="1.0" encoding="utf-8"?>
<styleSheet xmlns="http://schemas.openxmlformats.org/spreadsheetml/2006/main">
  <numFmts count="2">
    <numFmt numFmtId="164" formatCode="GENERAL"/>
    <numFmt numFmtId="165" formatCode="#,##0"/>
  </numFmts>
  <fonts count="13">
    <font>
      <sz val="10"/>
      <name val="Arial"/>
      <family val="2"/>
    </font>
    <font>
      <b/>
      <sz val="10"/>
      <name val="Times New Roman"/>
      <family val="1"/>
    </font>
    <font>
      <sz val="10"/>
      <name val="Times New Roman"/>
      <family val="1"/>
    </font>
    <font>
      <b/>
      <sz val="11"/>
      <name val="Times New Roman"/>
      <family val="1"/>
    </font>
    <font>
      <b/>
      <sz val="8"/>
      <name val="Times New Roman"/>
      <family val="1"/>
    </font>
    <font>
      <sz val="11"/>
      <name val="Times New Roman"/>
      <family val="1"/>
    </font>
    <font>
      <b/>
      <i/>
      <sz val="11"/>
      <name val="Times New Roman"/>
      <family val="1"/>
    </font>
    <font>
      <sz val="11"/>
      <color indexed="8"/>
      <name val="Times New Roman"/>
      <family val="1"/>
    </font>
    <font>
      <b/>
      <sz val="12"/>
      <name val="Times New Roman"/>
      <family val="1"/>
    </font>
    <font>
      <sz val="12"/>
      <name val="Times New Roman"/>
      <family val="1"/>
    </font>
    <font>
      <sz val="8"/>
      <name val="Times New Roman"/>
      <family val="1"/>
    </font>
    <font>
      <sz val="12"/>
      <name val="Arial"/>
      <family val="2"/>
    </font>
    <font>
      <b/>
      <sz val="12"/>
      <name val="Arial"/>
      <family val="2"/>
    </font>
  </fonts>
  <fills count="3">
    <fill>
      <patternFill/>
    </fill>
    <fill>
      <patternFill patternType="gray125"/>
    </fill>
    <fill>
      <patternFill patternType="solid">
        <fgColor indexed="9"/>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2">
    <xf numFmtId="164" fontId="0" fillId="0" borderId="0" xfId="0" applyAlignment="1">
      <alignment/>
    </xf>
    <xf numFmtId="164" fontId="1" fillId="0" borderId="0" xfId="0" applyFont="1" applyAlignment="1">
      <alignment/>
    </xf>
    <xf numFmtId="164" fontId="2" fillId="0" borderId="0" xfId="0" applyFont="1" applyAlignment="1">
      <alignment/>
    </xf>
    <xf numFmtId="164" fontId="3" fillId="0" borderId="0" xfId="0" applyFont="1" applyBorder="1" applyAlignment="1">
      <alignment horizontal="center"/>
    </xf>
    <xf numFmtId="164" fontId="3" fillId="0" borderId="1" xfId="0" applyFont="1" applyBorder="1" applyAlignment="1">
      <alignment horizontal="center" vertical="center" wrapText="1"/>
    </xf>
    <xf numFmtId="164" fontId="3" fillId="0" borderId="2" xfId="0" applyFont="1" applyBorder="1" applyAlignment="1">
      <alignment horizontal="center" vertical="center" wrapText="1"/>
    </xf>
    <xf numFmtId="164" fontId="1" fillId="0" borderId="0" xfId="0" applyFont="1" applyAlignment="1">
      <alignment horizontal="center" vertical="center" wrapText="1"/>
    </xf>
    <xf numFmtId="164" fontId="3" fillId="0" borderId="3" xfId="0" applyFont="1" applyBorder="1" applyAlignment="1">
      <alignment horizontal="center" vertical="center" wrapText="1"/>
    </xf>
    <xf numFmtId="164" fontId="3" fillId="0" borderId="4" xfId="0" applyFont="1" applyBorder="1" applyAlignment="1">
      <alignment horizontal="center" vertical="center" wrapText="1"/>
    </xf>
    <xf numFmtId="164" fontId="3" fillId="0" borderId="5" xfId="0" applyFont="1" applyBorder="1" applyAlignment="1">
      <alignment horizontal="center" vertical="center"/>
    </xf>
    <xf numFmtId="164" fontId="5" fillId="0" borderId="5" xfId="0" applyFont="1" applyBorder="1" applyAlignment="1">
      <alignment horizontal="center"/>
    </xf>
    <xf numFmtId="165" fontId="5" fillId="0" borderId="6" xfId="0" applyNumberFormat="1" applyFont="1" applyBorder="1" applyAlignment="1">
      <alignment horizontal="center"/>
    </xf>
    <xf numFmtId="165" fontId="5" fillId="0" borderId="5" xfId="0" applyNumberFormat="1" applyFont="1" applyBorder="1" applyAlignment="1">
      <alignment horizontal="center"/>
    </xf>
    <xf numFmtId="165" fontId="3" fillId="0" borderId="5" xfId="0" applyNumberFormat="1" applyFont="1" applyBorder="1" applyAlignment="1">
      <alignment horizontal="center"/>
    </xf>
    <xf numFmtId="165" fontId="2" fillId="0" borderId="0" xfId="0" applyNumberFormat="1" applyFont="1" applyAlignment="1">
      <alignment horizontal="center"/>
    </xf>
    <xf numFmtId="164" fontId="5" fillId="0" borderId="7" xfId="0" applyFont="1" applyBorder="1" applyAlignment="1">
      <alignment horizontal="center"/>
    </xf>
    <xf numFmtId="165" fontId="5" fillId="0" borderId="8" xfId="0" applyNumberFormat="1" applyFont="1" applyBorder="1" applyAlignment="1">
      <alignment horizontal="center"/>
    </xf>
    <xf numFmtId="165" fontId="5" fillId="0" borderId="7" xfId="0" applyNumberFormat="1" applyFont="1" applyBorder="1" applyAlignment="1">
      <alignment horizontal="center"/>
    </xf>
    <xf numFmtId="165" fontId="3" fillId="0" borderId="7" xfId="0" applyNumberFormat="1" applyFont="1" applyBorder="1" applyAlignment="1">
      <alignment horizontal="center"/>
    </xf>
    <xf numFmtId="164" fontId="6" fillId="2" borderId="1" xfId="0" applyFont="1" applyFill="1" applyBorder="1" applyAlignment="1">
      <alignment horizontal="center"/>
    </xf>
    <xf numFmtId="165" fontId="6" fillId="2" borderId="2" xfId="0" applyNumberFormat="1" applyFont="1" applyFill="1" applyBorder="1" applyAlignment="1">
      <alignment horizontal="center"/>
    </xf>
    <xf numFmtId="165" fontId="6" fillId="2" borderId="1" xfId="0" applyNumberFormat="1" applyFont="1" applyFill="1" applyBorder="1" applyAlignment="1">
      <alignment horizontal="center"/>
    </xf>
    <xf numFmtId="164" fontId="3" fillId="0" borderId="1" xfId="0" applyFont="1" applyBorder="1" applyAlignment="1">
      <alignment horizontal="center" vertical="center"/>
    </xf>
    <xf numFmtId="164" fontId="5" fillId="0" borderId="4" xfId="0" applyFont="1" applyBorder="1" applyAlignment="1">
      <alignment horizontal="center"/>
    </xf>
    <xf numFmtId="165" fontId="5" fillId="0" borderId="3" xfId="0" applyNumberFormat="1" applyFont="1" applyBorder="1" applyAlignment="1">
      <alignment horizontal="center"/>
    </xf>
    <xf numFmtId="165" fontId="5" fillId="0" borderId="4" xfId="0" applyNumberFormat="1" applyFont="1" applyBorder="1" applyAlignment="1">
      <alignment horizontal="center"/>
    </xf>
    <xf numFmtId="165" fontId="3" fillId="0" borderId="4" xfId="0" applyNumberFormat="1" applyFont="1" applyBorder="1" applyAlignment="1">
      <alignment horizontal="center"/>
    </xf>
    <xf numFmtId="164" fontId="3" fillId="0" borderId="1" xfId="0" applyFont="1" applyBorder="1" applyAlignment="1">
      <alignment horizontal="center"/>
    </xf>
    <xf numFmtId="165" fontId="3" fillId="0" borderId="2" xfId="0" applyNumberFormat="1" applyFont="1" applyBorder="1" applyAlignment="1">
      <alignment horizontal="center"/>
    </xf>
    <xf numFmtId="164" fontId="5" fillId="0" borderId="1" xfId="0" applyFont="1" applyBorder="1" applyAlignment="1">
      <alignment horizontal="center"/>
    </xf>
    <xf numFmtId="165" fontId="5" fillId="0" borderId="2" xfId="0" applyNumberFormat="1" applyFont="1" applyBorder="1" applyAlignment="1">
      <alignment horizontal="center"/>
    </xf>
    <xf numFmtId="165" fontId="5" fillId="0" borderId="1" xfId="0" applyNumberFormat="1" applyFont="1" applyBorder="1" applyAlignment="1">
      <alignment horizontal="center"/>
    </xf>
    <xf numFmtId="165" fontId="7" fillId="0" borderId="1" xfId="0" applyNumberFormat="1" applyFont="1" applyFill="1" applyBorder="1" applyAlignment="1">
      <alignment horizontal="center"/>
    </xf>
    <xf numFmtId="164" fontId="8" fillId="2" borderId="1" xfId="0"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9" fillId="0" borderId="0" xfId="0" applyNumberFormat="1" applyFont="1" applyAlignment="1">
      <alignment horizontal="center" vertical="center"/>
    </xf>
    <xf numFmtId="164" fontId="9" fillId="0" borderId="0" xfId="0" applyFont="1" applyAlignment="1">
      <alignment horizontal="center" vertical="center"/>
    </xf>
    <xf numFmtId="164" fontId="10" fillId="0" borderId="0" xfId="0" applyFont="1" applyAlignment="1">
      <alignment horizontal="left"/>
    </xf>
    <xf numFmtId="164" fontId="2" fillId="0" borderId="0" xfId="0" applyFont="1" applyAlignment="1">
      <alignment horizontal="center"/>
    </xf>
    <xf numFmtId="164" fontId="11" fillId="0" borderId="0" xfId="0" applyFont="1" applyAlignment="1">
      <alignment horizontal="justify" wrapText="1"/>
    </xf>
    <xf numFmtId="164" fontId="12"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FEFE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I84"/>
  <sheetViews>
    <sheetView tabSelected="1" workbookViewId="0" topLeftCell="A1">
      <selection activeCell="B12" sqref="B12"/>
    </sheetView>
  </sheetViews>
  <sheetFormatPr defaultColWidth="11.421875" defaultRowHeight="12.75"/>
  <cols>
    <col min="1" max="1" width="16.00390625" style="1" customWidth="1"/>
    <col min="2" max="2" width="29.57421875" style="2" customWidth="1"/>
    <col min="3" max="3" width="10.57421875" style="2" customWidth="1"/>
    <col min="4" max="4" width="9.7109375" style="2" customWidth="1"/>
    <col min="5" max="5" width="9.57421875" style="2" customWidth="1"/>
    <col min="6" max="6" width="9.8515625" style="2" customWidth="1"/>
    <col min="7" max="7" width="9.57421875" style="2" customWidth="1"/>
    <col min="8" max="8" width="13.7109375" style="2" customWidth="1"/>
    <col min="9" max="16384" width="11.57421875" style="2" customWidth="1"/>
  </cols>
  <sheetData>
    <row r="2" spans="1:8" ht="13.5">
      <c r="A2" s="3" t="s">
        <v>0</v>
      </c>
      <c r="B2" s="3"/>
      <c r="C2" s="3"/>
      <c r="D2" s="3"/>
      <c r="E2" s="3"/>
      <c r="F2" s="3"/>
      <c r="G2" s="3"/>
      <c r="H2" s="3"/>
    </row>
    <row r="4" spans="1:8" s="6" customFormat="1" ht="13.5" customHeight="1">
      <c r="A4" s="4" t="s">
        <v>1</v>
      </c>
      <c r="B4" s="4" t="s">
        <v>2</v>
      </c>
      <c r="C4" s="5" t="s">
        <v>3</v>
      </c>
      <c r="D4" s="5"/>
      <c r="E4" s="5"/>
      <c r="F4" s="4" t="s">
        <v>4</v>
      </c>
      <c r="G4" s="4"/>
      <c r="H4" s="4"/>
    </row>
    <row r="5" spans="1:8" s="6" customFormat="1" ht="13.5">
      <c r="A5" s="4"/>
      <c r="B5" s="4"/>
      <c r="C5" s="7" t="s">
        <v>5</v>
      </c>
      <c r="D5" s="8" t="s">
        <v>6</v>
      </c>
      <c r="E5" s="8" t="s">
        <v>7</v>
      </c>
      <c r="F5" s="8" t="s">
        <v>5</v>
      </c>
      <c r="G5" s="8" t="s">
        <v>6</v>
      </c>
      <c r="H5" s="8" t="s">
        <v>7</v>
      </c>
    </row>
    <row r="6" spans="1:9" ht="13.5">
      <c r="A6" s="9" t="s">
        <v>8</v>
      </c>
      <c r="B6" s="10" t="s">
        <v>9</v>
      </c>
      <c r="C6" s="11">
        <v>51</v>
      </c>
      <c r="D6" s="12">
        <v>10</v>
      </c>
      <c r="E6" s="13">
        <f>C6+D6</f>
        <v>61</v>
      </c>
      <c r="F6" s="12">
        <v>57</v>
      </c>
      <c r="G6" s="12">
        <v>9</v>
      </c>
      <c r="H6" s="13">
        <f>F6+G6</f>
        <v>66</v>
      </c>
      <c r="I6" s="14"/>
    </row>
    <row r="7" spans="1:9" ht="13.5">
      <c r="A7" s="9"/>
      <c r="B7" s="15" t="s">
        <v>10</v>
      </c>
      <c r="C7" s="16">
        <v>194</v>
      </c>
      <c r="D7" s="17">
        <v>93</v>
      </c>
      <c r="E7" s="18">
        <f>C7+D7</f>
        <v>287</v>
      </c>
      <c r="F7" s="17">
        <v>192</v>
      </c>
      <c r="G7" s="17">
        <v>93</v>
      </c>
      <c r="H7" s="18">
        <f>F7+G7</f>
        <v>285</v>
      </c>
      <c r="I7" s="14"/>
    </row>
    <row r="8" spans="1:9" ht="13.5">
      <c r="A8" s="9"/>
      <c r="B8" s="15" t="s">
        <v>11</v>
      </c>
      <c r="C8" s="16">
        <v>80</v>
      </c>
      <c r="D8" s="17">
        <v>184</v>
      </c>
      <c r="E8" s="18">
        <f>C8+D8</f>
        <v>264</v>
      </c>
      <c r="F8" s="17">
        <v>79</v>
      </c>
      <c r="G8" s="17">
        <v>181</v>
      </c>
      <c r="H8" s="18">
        <f>F8+G8</f>
        <v>260</v>
      </c>
      <c r="I8" s="14"/>
    </row>
    <row r="9" spans="1:9" ht="13.5">
      <c r="A9" s="9"/>
      <c r="B9" s="15" t="s">
        <v>12</v>
      </c>
      <c r="C9" s="16">
        <v>195</v>
      </c>
      <c r="D9" s="17">
        <v>163</v>
      </c>
      <c r="E9" s="18">
        <f>C9+D9</f>
        <v>358</v>
      </c>
      <c r="F9" s="17">
        <v>193</v>
      </c>
      <c r="G9" s="17">
        <v>160</v>
      </c>
      <c r="H9" s="18">
        <f>F9+G9</f>
        <v>353</v>
      </c>
      <c r="I9" s="14"/>
    </row>
    <row r="10" spans="1:9" ht="14.25">
      <c r="A10" s="19" t="s">
        <v>13</v>
      </c>
      <c r="B10" s="19"/>
      <c r="C10" s="20">
        <f>SUM(C6:C9)</f>
        <v>520</v>
      </c>
      <c r="D10" s="21">
        <f>SUM(D6:D9)</f>
        <v>450</v>
      </c>
      <c r="E10" s="21">
        <f>SUM(E6:E9)</f>
        <v>970</v>
      </c>
      <c r="F10" s="21">
        <f>SUM(F6:F9)</f>
        <v>521</v>
      </c>
      <c r="G10" s="21">
        <f>SUM(G6:G9)</f>
        <v>443</v>
      </c>
      <c r="H10" s="21">
        <f>SUM(H6:H9)</f>
        <v>964</v>
      </c>
      <c r="I10" s="14"/>
    </row>
    <row r="11" spans="1:9" ht="13.5">
      <c r="A11" s="9" t="s">
        <v>14</v>
      </c>
      <c r="B11" s="10" t="s">
        <v>15</v>
      </c>
      <c r="C11" s="11">
        <v>34</v>
      </c>
      <c r="D11" s="12">
        <v>3</v>
      </c>
      <c r="E11" s="13">
        <f>C11+D11</f>
        <v>37</v>
      </c>
      <c r="F11" s="12">
        <v>34</v>
      </c>
      <c r="G11" s="12">
        <v>3</v>
      </c>
      <c r="H11" s="13">
        <f>F11+G11</f>
        <v>37</v>
      </c>
      <c r="I11" s="14"/>
    </row>
    <row r="12" spans="1:9" ht="13.5">
      <c r="A12" s="9"/>
      <c r="B12" s="15" t="s">
        <v>16</v>
      </c>
      <c r="C12" s="16">
        <v>131</v>
      </c>
      <c r="D12" s="17">
        <v>48</v>
      </c>
      <c r="E12" s="18">
        <f>C12+D12</f>
        <v>179</v>
      </c>
      <c r="F12" s="17">
        <v>131</v>
      </c>
      <c r="G12" s="17">
        <v>47</v>
      </c>
      <c r="H12" s="18">
        <f>F12+G12</f>
        <v>178</v>
      </c>
      <c r="I12" s="14"/>
    </row>
    <row r="13" spans="1:9" ht="13.5">
      <c r="A13" s="9"/>
      <c r="B13" s="15" t="s">
        <v>17</v>
      </c>
      <c r="C13" s="16">
        <v>139</v>
      </c>
      <c r="D13" s="17">
        <v>48</v>
      </c>
      <c r="E13" s="18">
        <f>C13+D13</f>
        <v>187</v>
      </c>
      <c r="F13" s="17">
        <v>138</v>
      </c>
      <c r="G13" s="17">
        <v>47</v>
      </c>
      <c r="H13" s="18">
        <f>F13+G13</f>
        <v>185</v>
      </c>
      <c r="I13" s="14"/>
    </row>
    <row r="14" spans="1:9" ht="13.5">
      <c r="A14" s="9"/>
      <c r="B14" s="15" t="s">
        <v>18</v>
      </c>
      <c r="C14" s="16">
        <v>117</v>
      </c>
      <c r="D14" s="17">
        <v>133</v>
      </c>
      <c r="E14" s="18">
        <f>C14+D14</f>
        <v>250</v>
      </c>
      <c r="F14" s="17">
        <v>117</v>
      </c>
      <c r="G14" s="17">
        <v>132</v>
      </c>
      <c r="H14" s="18">
        <f>F14+G14</f>
        <v>249</v>
      </c>
      <c r="I14" s="14"/>
    </row>
    <row r="15" spans="1:9" ht="14.25">
      <c r="A15" s="19" t="s">
        <v>19</v>
      </c>
      <c r="B15" s="19"/>
      <c r="C15" s="20">
        <f>SUM(C11:C14)</f>
        <v>421</v>
      </c>
      <c r="D15" s="21">
        <f>SUM(D11:D14)</f>
        <v>232</v>
      </c>
      <c r="E15" s="21">
        <f>SUM(E11:E14)</f>
        <v>653</v>
      </c>
      <c r="F15" s="21">
        <f>SUM(F11:F14)</f>
        <v>420</v>
      </c>
      <c r="G15" s="21">
        <f>SUM(G11:G14)</f>
        <v>229</v>
      </c>
      <c r="H15" s="21">
        <f>SUM(H11:H14)</f>
        <v>649</v>
      </c>
      <c r="I15" s="14"/>
    </row>
    <row r="16" spans="1:9" ht="13.5">
      <c r="A16" s="22" t="s">
        <v>20</v>
      </c>
      <c r="B16" s="10" t="s">
        <v>21</v>
      </c>
      <c r="C16" s="11">
        <v>206</v>
      </c>
      <c r="D16" s="12">
        <v>115</v>
      </c>
      <c r="E16" s="13">
        <f>C16+D16</f>
        <v>321</v>
      </c>
      <c r="F16" s="12">
        <v>202</v>
      </c>
      <c r="G16" s="12">
        <v>113</v>
      </c>
      <c r="H16" s="13">
        <f>F16+G16</f>
        <v>315</v>
      </c>
      <c r="I16" s="14"/>
    </row>
    <row r="17" spans="1:9" ht="13.5">
      <c r="A17" s="22"/>
      <c r="B17" s="15" t="s">
        <v>22</v>
      </c>
      <c r="C17" s="16">
        <v>147</v>
      </c>
      <c r="D17" s="17">
        <v>183</v>
      </c>
      <c r="E17" s="18">
        <f>C17+D17</f>
        <v>330</v>
      </c>
      <c r="F17" s="17">
        <v>142</v>
      </c>
      <c r="G17" s="17">
        <v>181</v>
      </c>
      <c r="H17" s="18">
        <f>F17+G17</f>
        <v>323</v>
      </c>
      <c r="I17" s="14"/>
    </row>
    <row r="18" spans="1:9" ht="13.5">
      <c r="A18" s="22"/>
      <c r="B18" s="15" t="s">
        <v>23</v>
      </c>
      <c r="C18" s="16">
        <v>14</v>
      </c>
      <c r="D18" s="17">
        <v>13</v>
      </c>
      <c r="E18" s="18">
        <f>C18+D18</f>
        <v>27</v>
      </c>
      <c r="F18" s="17">
        <v>14</v>
      </c>
      <c r="G18" s="17">
        <v>13</v>
      </c>
      <c r="H18" s="18">
        <f>F18+G18</f>
        <v>27</v>
      </c>
      <c r="I18" s="14"/>
    </row>
    <row r="19" spans="1:9" ht="13.5">
      <c r="A19" s="22"/>
      <c r="B19" s="15" t="s">
        <v>24</v>
      </c>
      <c r="C19" s="16">
        <v>87</v>
      </c>
      <c r="D19" s="17">
        <v>151</v>
      </c>
      <c r="E19" s="18">
        <f>C19+D19</f>
        <v>238</v>
      </c>
      <c r="F19" s="17">
        <v>84</v>
      </c>
      <c r="G19" s="17">
        <v>150</v>
      </c>
      <c r="H19" s="18">
        <f>F19+G19</f>
        <v>234</v>
      </c>
      <c r="I19" s="14"/>
    </row>
    <row r="20" spans="1:9" ht="13.5">
      <c r="A20" s="22"/>
      <c r="B20" s="15" t="s">
        <v>25</v>
      </c>
      <c r="C20" s="16">
        <v>177</v>
      </c>
      <c r="D20" s="17">
        <v>96</v>
      </c>
      <c r="E20" s="18">
        <f>C20+D20</f>
        <v>273</v>
      </c>
      <c r="F20" s="17">
        <v>174</v>
      </c>
      <c r="G20" s="17">
        <v>94</v>
      </c>
      <c r="H20" s="18">
        <f>F20+G20</f>
        <v>268</v>
      </c>
      <c r="I20" s="14"/>
    </row>
    <row r="21" spans="1:9" ht="13.5">
      <c r="A21" s="22"/>
      <c r="B21" s="15" t="s">
        <v>26</v>
      </c>
      <c r="C21" s="16">
        <v>160</v>
      </c>
      <c r="D21" s="17">
        <v>71</v>
      </c>
      <c r="E21" s="18">
        <f>C21+D21</f>
        <v>231</v>
      </c>
      <c r="F21" s="17">
        <v>160</v>
      </c>
      <c r="G21" s="17">
        <v>68</v>
      </c>
      <c r="H21" s="18">
        <f>F21+G21</f>
        <v>228</v>
      </c>
      <c r="I21" s="14"/>
    </row>
    <row r="22" spans="1:9" ht="14.25">
      <c r="A22" s="19" t="s">
        <v>27</v>
      </c>
      <c r="B22" s="19"/>
      <c r="C22" s="20">
        <f>SUM(C16:C21)</f>
        <v>791</v>
      </c>
      <c r="D22" s="21">
        <f>SUM(D16:D21)</f>
        <v>629</v>
      </c>
      <c r="E22" s="21">
        <f>SUM(E16:E21)</f>
        <v>1420</v>
      </c>
      <c r="F22" s="21">
        <f>SUM(F16:F21)</f>
        <v>776</v>
      </c>
      <c r="G22" s="21">
        <f>SUM(G16:G21)</f>
        <v>619</v>
      </c>
      <c r="H22" s="21">
        <f>SUM(H16:H21)</f>
        <v>1395</v>
      </c>
      <c r="I22" s="14"/>
    </row>
    <row r="23" spans="1:9" ht="13.5">
      <c r="A23" s="9" t="s">
        <v>28</v>
      </c>
      <c r="B23" s="10" t="s">
        <v>29</v>
      </c>
      <c r="C23" s="11">
        <v>107</v>
      </c>
      <c r="D23" s="12">
        <v>8</v>
      </c>
      <c r="E23" s="13">
        <f>C23+D23</f>
        <v>115</v>
      </c>
      <c r="F23" s="12">
        <v>110</v>
      </c>
      <c r="G23" s="12">
        <v>8</v>
      </c>
      <c r="H23" s="13">
        <f>F23+G23</f>
        <v>118</v>
      </c>
      <c r="I23" s="14"/>
    </row>
    <row r="24" spans="1:9" ht="13.5">
      <c r="A24" s="9"/>
      <c r="B24" s="15" t="s">
        <v>30</v>
      </c>
      <c r="C24" s="16">
        <v>194</v>
      </c>
      <c r="D24" s="17">
        <v>299</v>
      </c>
      <c r="E24" s="18">
        <f>C24+D24</f>
        <v>493</v>
      </c>
      <c r="F24" s="17">
        <v>187</v>
      </c>
      <c r="G24" s="17">
        <v>293</v>
      </c>
      <c r="H24" s="18">
        <f>F24+G24</f>
        <v>480</v>
      </c>
      <c r="I24" s="14"/>
    </row>
    <row r="25" spans="1:9" ht="13.5">
      <c r="A25" s="9"/>
      <c r="B25" s="15" t="s">
        <v>31</v>
      </c>
      <c r="C25" s="16">
        <v>156</v>
      </c>
      <c r="D25" s="17">
        <v>430</v>
      </c>
      <c r="E25" s="18">
        <f>C25+D25</f>
        <v>586</v>
      </c>
      <c r="F25" s="17">
        <v>152</v>
      </c>
      <c r="G25" s="17">
        <v>427</v>
      </c>
      <c r="H25" s="18">
        <f>F25+G25</f>
        <v>579</v>
      </c>
      <c r="I25" s="14"/>
    </row>
    <row r="26" spans="1:9" ht="13.5">
      <c r="A26" s="9"/>
      <c r="B26" s="15" t="s">
        <v>32</v>
      </c>
      <c r="C26" s="16">
        <v>82</v>
      </c>
      <c r="D26" s="17">
        <v>92</v>
      </c>
      <c r="E26" s="18">
        <f>C26+D26</f>
        <v>174</v>
      </c>
      <c r="F26" s="17">
        <v>84</v>
      </c>
      <c r="G26" s="17">
        <v>92</v>
      </c>
      <c r="H26" s="18">
        <f>F26+G26</f>
        <v>176</v>
      </c>
      <c r="I26" s="14"/>
    </row>
    <row r="27" spans="1:9" ht="14.25">
      <c r="A27" s="19" t="s">
        <v>33</v>
      </c>
      <c r="B27" s="19"/>
      <c r="C27" s="20">
        <f>SUM(C23:C26)</f>
        <v>539</v>
      </c>
      <c r="D27" s="21">
        <f>SUM(D23:D26)</f>
        <v>829</v>
      </c>
      <c r="E27" s="21">
        <f>SUM(E23:E26)</f>
        <v>1368</v>
      </c>
      <c r="F27" s="21">
        <f>SUM(F23:F26)</f>
        <v>533</v>
      </c>
      <c r="G27" s="21">
        <f>SUM(G23:G26)</f>
        <v>820</v>
      </c>
      <c r="H27" s="21">
        <f>SUM(H23:H26)</f>
        <v>1353</v>
      </c>
      <c r="I27" s="14"/>
    </row>
    <row r="28" spans="1:9" ht="13.5">
      <c r="A28" s="22" t="s">
        <v>34</v>
      </c>
      <c r="B28" s="10" t="s">
        <v>35</v>
      </c>
      <c r="C28" s="11">
        <v>117</v>
      </c>
      <c r="D28" s="12">
        <v>30</v>
      </c>
      <c r="E28" s="13">
        <f>C28+D28</f>
        <v>147</v>
      </c>
      <c r="F28" s="12">
        <v>116</v>
      </c>
      <c r="G28" s="12">
        <v>30</v>
      </c>
      <c r="H28" s="13">
        <f>F28+G28</f>
        <v>146</v>
      </c>
      <c r="I28" s="14"/>
    </row>
    <row r="29" spans="1:9" ht="13.5">
      <c r="A29" s="22"/>
      <c r="B29" s="15" t="s">
        <v>36</v>
      </c>
      <c r="C29" s="16">
        <v>307</v>
      </c>
      <c r="D29" s="17">
        <v>159</v>
      </c>
      <c r="E29" s="18">
        <f>C29+D29</f>
        <v>466</v>
      </c>
      <c r="F29" s="17">
        <v>307</v>
      </c>
      <c r="G29" s="17">
        <v>153</v>
      </c>
      <c r="H29" s="18">
        <f>F29+G29</f>
        <v>460</v>
      </c>
      <c r="I29" s="14"/>
    </row>
    <row r="30" spans="1:9" ht="13.5">
      <c r="A30" s="22"/>
      <c r="B30" s="15" t="s">
        <v>37</v>
      </c>
      <c r="C30" s="16">
        <v>86</v>
      </c>
      <c r="D30" s="17">
        <v>37</v>
      </c>
      <c r="E30" s="18">
        <f>C30+D30</f>
        <v>123</v>
      </c>
      <c r="F30" s="17">
        <v>82</v>
      </c>
      <c r="G30" s="17">
        <v>38</v>
      </c>
      <c r="H30" s="18">
        <f>F30+G30</f>
        <v>120</v>
      </c>
      <c r="I30" s="14"/>
    </row>
    <row r="31" spans="1:9" ht="13.5">
      <c r="A31" s="22"/>
      <c r="B31" s="15" t="s">
        <v>38</v>
      </c>
      <c r="C31" s="16">
        <v>100</v>
      </c>
      <c r="D31" s="17">
        <v>145</v>
      </c>
      <c r="E31" s="18">
        <f>C31+D31</f>
        <v>245</v>
      </c>
      <c r="F31" s="17">
        <v>100</v>
      </c>
      <c r="G31" s="17">
        <v>154</v>
      </c>
      <c r="H31" s="18">
        <f>F31+G31</f>
        <v>254</v>
      </c>
      <c r="I31" s="14"/>
    </row>
    <row r="32" spans="1:9" ht="13.5">
      <c r="A32" s="22"/>
      <c r="B32" s="15" t="s">
        <v>39</v>
      </c>
      <c r="C32" s="16">
        <v>170</v>
      </c>
      <c r="D32" s="17">
        <v>280</v>
      </c>
      <c r="E32" s="18">
        <f>C32+D32</f>
        <v>450</v>
      </c>
      <c r="F32" s="17">
        <v>167</v>
      </c>
      <c r="G32" s="17">
        <v>271</v>
      </c>
      <c r="H32" s="18">
        <f>F32+G32</f>
        <v>438</v>
      </c>
      <c r="I32" s="14"/>
    </row>
    <row r="33" spans="1:9" ht="14.25">
      <c r="A33" s="19" t="s">
        <v>40</v>
      </c>
      <c r="B33" s="19"/>
      <c r="C33" s="20">
        <f>SUM(C28:C32)</f>
        <v>780</v>
      </c>
      <c r="D33" s="21">
        <f>SUM(D28:D32)</f>
        <v>651</v>
      </c>
      <c r="E33" s="21">
        <f>SUM(E28:E32)</f>
        <v>1431</v>
      </c>
      <c r="F33" s="21">
        <f>SUM(F28:F32)</f>
        <v>772</v>
      </c>
      <c r="G33" s="21">
        <f>SUM(G28:G32)</f>
        <v>646</v>
      </c>
      <c r="H33" s="21">
        <f>SUM(H28:H32)</f>
        <v>1418</v>
      </c>
      <c r="I33" s="14"/>
    </row>
    <row r="34" spans="1:9" ht="13.5">
      <c r="A34" s="22" t="s">
        <v>41</v>
      </c>
      <c r="B34" s="10" t="s">
        <v>42</v>
      </c>
      <c r="C34" s="11">
        <v>74</v>
      </c>
      <c r="D34" s="12">
        <v>14</v>
      </c>
      <c r="E34" s="13">
        <f>C34+D34</f>
        <v>88</v>
      </c>
      <c r="F34" s="12">
        <v>73</v>
      </c>
      <c r="G34" s="12">
        <v>11</v>
      </c>
      <c r="H34" s="13">
        <f>F34+G34</f>
        <v>84</v>
      </c>
      <c r="I34" s="14"/>
    </row>
    <row r="35" spans="1:9" ht="13.5">
      <c r="A35" s="22"/>
      <c r="B35" s="15" t="s">
        <v>43</v>
      </c>
      <c r="C35" s="16">
        <v>258</v>
      </c>
      <c r="D35" s="17">
        <v>187</v>
      </c>
      <c r="E35" s="18">
        <f>C35+D35</f>
        <v>445</v>
      </c>
      <c r="F35" s="17">
        <v>250</v>
      </c>
      <c r="G35" s="17">
        <v>185</v>
      </c>
      <c r="H35" s="18">
        <f>F35+G35</f>
        <v>435</v>
      </c>
      <c r="I35" s="14"/>
    </row>
    <row r="36" spans="1:9" ht="13.5">
      <c r="A36" s="22"/>
      <c r="B36" s="15" t="s">
        <v>44</v>
      </c>
      <c r="C36" s="16">
        <v>7</v>
      </c>
      <c r="D36" s="17">
        <v>285</v>
      </c>
      <c r="E36" s="18">
        <f>C36+D36</f>
        <v>292</v>
      </c>
      <c r="F36" s="17">
        <v>7</v>
      </c>
      <c r="G36" s="17">
        <v>280</v>
      </c>
      <c r="H36" s="18">
        <f>F36+G36</f>
        <v>287</v>
      </c>
      <c r="I36" s="14"/>
    </row>
    <row r="37" spans="1:9" ht="13.5">
      <c r="A37" s="22"/>
      <c r="B37" s="15" t="s">
        <v>45</v>
      </c>
      <c r="C37" s="16">
        <v>49</v>
      </c>
      <c r="D37" s="17">
        <v>83</v>
      </c>
      <c r="E37" s="18">
        <f>C37+D37</f>
        <v>132</v>
      </c>
      <c r="F37" s="17">
        <v>48</v>
      </c>
      <c r="G37" s="17">
        <v>79</v>
      </c>
      <c r="H37" s="18">
        <f>F37+G37</f>
        <v>127</v>
      </c>
      <c r="I37" s="14"/>
    </row>
    <row r="38" spans="1:9" ht="13.5">
      <c r="A38" s="22"/>
      <c r="B38" s="15" t="s">
        <v>46</v>
      </c>
      <c r="C38" s="16">
        <v>96</v>
      </c>
      <c r="D38" s="17">
        <v>162</v>
      </c>
      <c r="E38" s="18">
        <f>C38+D38</f>
        <v>258</v>
      </c>
      <c r="F38" s="17">
        <v>93</v>
      </c>
      <c r="G38" s="17">
        <v>161</v>
      </c>
      <c r="H38" s="18">
        <f>F38+G38</f>
        <v>254</v>
      </c>
      <c r="I38" s="14"/>
    </row>
    <row r="39" spans="1:9" ht="13.5">
      <c r="A39" s="22"/>
      <c r="B39" s="15" t="s">
        <v>47</v>
      </c>
      <c r="C39" s="16">
        <v>154</v>
      </c>
      <c r="D39" s="17">
        <v>124</v>
      </c>
      <c r="E39" s="18">
        <f>C39+D39</f>
        <v>278</v>
      </c>
      <c r="F39" s="17">
        <v>152</v>
      </c>
      <c r="G39" s="17">
        <v>124</v>
      </c>
      <c r="H39" s="18">
        <f>F39+G39</f>
        <v>276</v>
      </c>
      <c r="I39" s="14"/>
    </row>
    <row r="40" spans="1:9" ht="14.25">
      <c r="A40" s="19" t="s">
        <v>48</v>
      </c>
      <c r="B40" s="19"/>
      <c r="C40" s="20">
        <f>SUM(C34:C39)</f>
        <v>638</v>
      </c>
      <c r="D40" s="21">
        <f>SUM(D34:D39)</f>
        <v>855</v>
      </c>
      <c r="E40" s="21">
        <f>SUM(E34:E39)</f>
        <v>1493</v>
      </c>
      <c r="F40" s="21">
        <f>SUM(F34:F39)</f>
        <v>623</v>
      </c>
      <c r="G40" s="21">
        <f>SUM(G34:G39)</f>
        <v>840</v>
      </c>
      <c r="H40" s="21">
        <f>SUM(H34:H39)</f>
        <v>1463</v>
      </c>
      <c r="I40" s="14"/>
    </row>
    <row r="41" spans="1:9" ht="13.5">
      <c r="A41" s="22" t="s">
        <v>49</v>
      </c>
      <c r="B41" s="10" t="s">
        <v>50</v>
      </c>
      <c r="C41" s="11">
        <v>89</v>
      </c>
      <c r="D41" s="12">
        <v>4</v>
      </c>
      <c r="E41" s="13">
        <f>C41+D41</f>
        <v>93</v>
      </c>
      <c r="F41" s="12">
        <v>88</v>
      </c>
      <c r="G41" s="12">
        <v>4</v>
      </c>
      <c r="H41" s="13">
        <f>F41+G41</f>
        <v>92</v>
      </c>
      <c r="I41" s="14"/>
    </row>
    <row r="42" spans="1:9" ht="13.5">
      <c r="A42" s="22"/>
      <c r="B42" s="15" t="s">
        <v>51</v>
      </c>
      <c r="C42" s="16">
        <v>140</v>
      </c>
      <c r="D42" s="17">
        <v>234</v>
      </c>
      <c r="E42" s="18">
        <f>C42+D42</f>
        <v>374</v>
      </c>
      <c r="F42" s="17">
        <v>139</v>
      </c>
      <c r="G42" s="17">
        <v>231</v>
      </c>
      <c r="H42" s="18">
        <f>F42+G42</f>
        <v>370</v>
      </c>
      <c r="I42" s="14"/>
    </row>
    <row r="43" spans="1:9" ht="13.5">
      <c r="A43" s="22"/>
      <c r="B43" s="15" t="s">
        <v>52</v>
      </c>
      <c r="C43" s="16">
        <v>132</v>
      </c>
      <c r="D43" s="17">
        <v>108</v>
      </c>
      <c r="E43" s="18">
        <f>C43+D43</f>
        <v>240</v>
      </c>
      <c r="F43" s="17">
        <v>126</v>
      </c>
      <c r="G43" s="17">
        <v>110</v>
      </c>
      <c r="H43" s="18">
        <f>F43+G43</f>
        <v>236</v>
      </c>
      <c r="I43" s="14"/>
    </row>
    <row r="44" spans="1:9" ht="13.5">
      <c r="A44" s="22"/>
      <c r="B44" s="15" t="s">
        <v>53</v>
      </c>
      <c r="C44" s="16">
        <v>141</v>
      </c>
      <c r="D44" s="17">
        <v>188</v>
      </c>
      <c r="E44" s="18">
        <f>C44+D44</f>
        <v>329</v>
      </c>
      <c r="F44" s="17">
        <v>148</v>
      </c>
      <c r="G44" s="17">
        <v>188</v>
      </c>
      <c r="H44" s="18">
        <f>F44+G44</f>
        <v>336</v>
      </c>
      <c r="I44" s="14"/>
    </row>
    <row r="45" spans="1:9" ht="13.5">
      <c r="A45" s="22"/>
      <c r="B45" s="15" t="s">
        <v>54</v>
      </c>
      <c r="C45" s="16">
        <v>119</v>
      </c>
      <c r="D45" s="17">
        <v>91</v>
      </c>
      <c r="E45" s="18">
        <f>C45+D45</f>
        <v>210</v>
      </c>
      <c r="F45" s="17">
        <v>113</v>
      </c>
      <c r="G45" s="17">
        <v>88</v>
      </c>
      <c r="H45" s="18">
        <f>F45+G45</f>
        <v>201</v>
      </c>
      <c r="I45" s="14"/>
    </row>
    <row r="46" spans="1:9" ht="14.25">
      <c r="A46" s="19" t="s">
        <v>55</v>
      </c>
      <c r="B46" s="19"/>
      <c r="C46" s="20">
        <f>SUM(C41:C45)</f>
        <v>621</v>
      </c>
      <c r="D46" s="21">
        <f>SUM(D41:D45)</f>
        <v>625</v>
      </c>
      <c r="E46" s="21">
        <f>SUM(E41:E45)</f>
        <v>1246</v>
      </c>
      <c r="F46" s="21">
        <f>SUM(F41:F45)</f>
        <v>614</v>
      </c>
      <c r="G46" s="21">
        <f>SUM(G41:G45)</f>
        <v>621</v>
      </c>
      <c r="H46" s="21">
        <f>SUM(H41:H45)</f>
        <v>1235</v>
      </c>
      <c r="I46" s="14"/>
    </row>
    <row r="47" spans="1:9" ht="13.5">
      <c r="A47" s="9" t="s">
        <v>56</v>
      </c>
      <c r="B47" s="10" t="s">
        <v>57</v>
      </c>
      <c r="C47" s="11">
        <v>31</v>
      </c>
      <c r="D47" s="12">
        <v>3</v>
      </c>
      <c r="E47" s="13">
        <f>C47+D47</f>
        <v>34</v>
      </c>
      <c r="F47" s="12">
        <v>28</v>
      </c>
      <c r="G47" s="12">
        <v>3</v>
      </c>
      <c r="H47" s="13">
        <f>F47+G47</f>
        <v>31</v>
      </c>
      <c r="I47" s="14"/>
    </row>
    <row r="48" spans="1:9" ht="13.5">
      <c r="A48" s="9"/>
      <c r="B48" s="15" t="s">
        <v>58</v>
      </c>
      <c r="C48" s="16">
        <v>150</v>
      </c>
      <c r="D48" s="17">
        <v>103</v>
      </c>
      <c r="E48" s="18">
        <f>C48+D48</f>
        <v>253</v>
      </c>
      <c r="F48" s="17">
        <v>152</v>
      </c>
      <c r="G48" s="17">
        <v>103</v>
      </c>
      <c r="H48" s="18">
        <f>F48+G48</f>
        <v>255</v>
      </c>
      <c r="I48" s="14"/>
    </row>
    <row r="49" spans="1:9" ht="13.5">
      <c r="A49" s="9"/>
      <c r="B49" s="15" t="s">
        <v>59</v>
      </c>
      <c r="C49" s="16">
        <v>126</v>
      </c>
      <c r="D49" s="17">
        <v>240</v>
      </c>
      <c r="E49" s="18">
        <f>C49+D49</f>
        <v>366</v>
      </c>
      <c r="F49" s="17">
        <v>125</v>
      </c>
      <c r="G49" s="17">
        <v>240</v>
      </c>
      <c r="H49" s="18">
        <f>F49+G49</f>
        <v>365</v>
      </c>
      <c r="I49" s="14"/>
    </row>
    <row r="50" spans="1:9" ht="14.25">
      <c r="A50" s="19" t="s">
        <v>60</v>
      </c>
      <c r="B50" s="19"/>
      <c r="C50" s="20">
        <f>SUM(C47:C49)</f>
        <v>307</v>
      </c>
      <c r="D50" s="21">
        <f>SUM(D47:D49)</f>
        <v>346</v>
      </c>
      <c r="E50" s="21">
        <f>SUM(E47:E49)</f>
        <v>653</v>
      </c>
      <c r="F50" s="21">
        <f>SUM(F47:F49)</f>
        <v>305</v>
      </c>
      <c r="G50" s="21">
        <f>SUM(G47:G49)</f>
        <v>346</v>
      </c>
      <c r="H50" s="21">
        <f>SUM(H47:H49)</f>
        <v>651</v>
      </c>
      <c r="I50" s="14"/>
    </row>
    <row r="51" spans="1:9" ht="13.5">
      <c r="A51" s="22" t="s">
        <v>61</v>
      </c>
      <c r="B51" s="10" t="s">
        <v>62</v>
      </c>
      <c r="C51" s="11">
        <v>56</v>
      </c>
      <c r="D51" s="12">
        <v>0</v>
      </c>
      <c r="E51" s="13">
        <f>C51+D51</f>
        <v>56</v>
      </c>
      <c r="F51" s="12">
        <v>54</v>
      </c>
      <c r="G51" s="12">
        <v>0</v>
      </c>
      <c r="H51" s="13">
        <f>F51+G51</f>
        <v>54</v>
      </c>
      <c r="I51" s="14"/>
    </row>
    <row r="52" spans="1:9" ht="13.5">
      <c r="A52" s="22"/>
      <c r="B52" s="15" t="s">
        <v>63</v>
      </c>
      <c r="C52" s="16">
        <v>198</v>
      </c>
      <c r="D52" s="17">
        <v>100</v>
      </c>
      <c r="E52" s="18">
        <f>C52+D52</f>
        <v>298</v>
      </c>
      <c r="F52" s="17">
        <v>189</v>
      </c>
      <c r="G52" s="17">
        <v>100</v>
      </c>
      <c r="H52" s="18">
        <f>F52+G52</f>
        <v>289</v>
      </c>
      <c r="I52" s="14"/>
    </row>
    <row r="53" spans="1:9" ht="13.5">
      <c r="A53" s="22"/>
      <c r="B53" s="15" t="s">
        <v>64</v>
      </c>
      <c r="C53" s="16">
        <v>3</v>
      </c>
      <c r="D53" s="17">
        <v>219</v>
      </c>
      <c r="E53" s="18">
        <f>C53+D53</f>
        <v>222</v>
      </c>
      <c r="F53" s="17">
        <v>3</v>
      </c>
      <c r="G53" s="17">
        <v>223</v>
      </c>
      <c r="H53" s="18">
        <f>F53+G53</f>
        <v>226</v>
      </c>
      <c r="I53" s="14"/>
    </row>
    <row r="54" spans="1:9" ht="13.5">
      <c r="A54" s="22"/>
      <c r="B54" s="15" t="s">
        <v>65</v>
      </c>
      <c r="C54" s="16">
        <v>149</v>
      </c>
      <c r="D54" s="17">
        <v>142</v>
      </c>
      <c r="E54" s="18">
        <f>C54+D54</f>
        <v>291</v>
      </c>
      <c r="F54" s="17">
        <v>143</v>
      </c>
      <c r="G54" s="17">
        <v>138</v>
      </c>
      <c r="H54" s="18">
        <f>F54+G54</f>
        <v>281</v>
      </c>
      <c r="I54" s="14"/>
    </row>
    <row r="55" spans="1:9" ht="13.5">
      <c r="A55" s="22"/>
      <c r="B55" s="15" t="s">
        <v>66</v>
      </c>
      <c r="C55" s="16">
        <v>210</v>
      </c>
      <c r="D55" s="17">
        <v>83</v>
      </c>
      <c r="E55" s="18">
        <f>C55+D55</f>
        <v>293</v>
      </c>
      <c r="F55" s="17">
        <v>200</v>
      </c>
      <c r="G55" s="17">
        <v>82</v>
      </c>
      <c r="H55" s="18">
        <f>F55+G55</f>
        <v>282</v>
      </c>
      <c r="I55" s="14"/>
    </row>
    <row r="56" spans="1:9" ht="14.25">
      <c r="A56" s="19" t="s">
        <v>67</v>
      </c>
      <c r="B56" s="19"/>
      <c r="C56" s="20">
        <f>SUM(C51:C55)</f>
        <v>616</v>
      </c>
      <c r="D56" s="21">
        <f>SUM(D51:D55)</f>
        <v>544</v>
      </c>
      <c r="E56" s="21">
        <f>SUM(E51:E55)</f>
        <v>1160</v>
      </c>
      <c r="F56" s="21">
        <f>SUM(F51:F55)</f>
        <v>589</v>
      </c>
      <c r="G56" s="21">
        <f>SUM(G51:G55)</f>
        <v>543</v>
      </c>
      <c r="H56" s="21">
        <f>SUM(H51:H55)</f>
        <v>1132</v>
      </c>
      <c r="I56" s="14"/>
    </row>
    <row r="57" spans="1:9" ht="13.5">
      <c r="A57" s="9" t="s">
        <v>68</v>
      </c>
      <c r="B57" s="10" t="s">
        <v>69</v>
      </c>
      <c r="C57" s="11">
        <v>70</v>
      </c>
      <c r="D57" s="12">
        <v>6</v>
      </c>
      <c r="E57" s="13">
        <f>C57+D57</f>
        <v>76</v>
      </c>
      <c r="F57" s="12">
        <v>70</v>
      </c>
      <c r="G57" s="12">
        <v>6</v>
      </c>
      <c r="H57" s="13">
        <f>F57+G57</f>
        <v>76</v>
      </c>
      <c r="I57" s="14"/>
    </row>
    <row r="58" spans="1:9" ht="13.5">
      <c r="A58" s="9"/>
      <c r="B58" s="15" t="s">
        <v>70</v>
      </c>
      <c r="C58" s="16">
        <v>473</v>
      </c>
      <c r="D58" s="17">
        <v>30</v>
      </c>
      <c r="E58" s="18">
        <f>C58+D58</f>
        <v>503</v>
      </c>
      <c r="F58" s="17">
        <v>473</v>
      </c>
      <c r="G58" s="17">
        <v>30</v>
      </c>
      <c r="H58" s="18">
        <f>F58+G58</f>
        <v>503</v>
      </c>
      <c r="I58" s="14"/>
    </row>
    <row r="59" spans="1:9" ht="13.5">
      <c r="A59" s="9"/>
      <c r="B59" s="15" t="s">
        <v>71</v>
      </c>
      <c r="C59" s="16">
        <v>37</v>
      </c>
      <c r="D59" s="17">
        <v>737</v>
      </c>
      <c r="E59" s="18">
        <f>C59+D59</f>
        <v>774</v>
      </c>
      <c r="F59" s="17">
        <v>37</v>
      </c>
      <c r="G59" s="17">
        <v>737</v>
      </c>
      <c r="H59" s="18">
        <f>F59+G59</f>
        <v>774</v>
      </c>
      <c r="I59" s="14"/>
    </row>
    <row r="60" spans="1:9" ht="14.25">
      <c r="A60" s="19" t="s">
        <v>72</v>
      </c>
      <c r="B60" s="19"/>
      <c r="C60" s="20">
        <f>SUM(C57:C59)</f>
        <v>580</v>
      </c>
      <c r="D60" s="21">
        <f>SUM(D57:D59)</f>
        <v>773</v>
      </c>
      <c r="E60" s="21">
        <f>SUM(E57:E59)</f>
        <v>1353</v>
      </c>
      <c r="F60" s="21">
        <f>SUM(F57:F59)</f>
        <v>580</v>
      </c>
      <c r="G60" s="21">
        <f>SUM(G57:G59)</f>
        <v>773</v>
      </c>
      <c r="H60" s="21">
        <f>SUM(H57:H59)</f>
        <v>1353</v>
      </c>
      <c r="I60" s="14"/>
    </row>
    <row r="61" spans="1:9" ht="13.5">
      <c r="A61" s="22" t="s">
        <v>73</v>
      </c>
      <c r="B61" s="10" t="s">
        <v>74</v>
      </c>
      <c r="C61" s="11">
        <v>66</v>
      </c>
      <c r="D61" s="12">
        <v>5</v>
      </c>
      <c r="E61" s="13">
        <f>C61+D61</f>
        <v>71</v>
      </c>
      <c r="F61" s="12">
        <v>66</v>
      </c>
      <c r="G61" s="12">
        <v>5</v>
      </c>
      <c r="H61" s="13">
        <f>F61+G61</f>
        <v>71</v>
      </c>
      <c r="I61" s="14"/>
    </row>
    <row r="62" spans="1:9" ht="13.5">
      <c r="A62" s="22"/>
      <c r="B62" s="15" t="s">
        <v>75</v>
      </c>
      <c r="C62" s="16">
        <v>120</v>
      </c>
      <c r="D62" s="17">
        <v>60</v>
      </c>
      <c r="E62" s="18">
        <f>C62+D62</f>
        <v>180</v>
      </c>
      <c r="F62" s="17">
        <v>123</v>
      </c>
      <c r="G62" s="17">
        <v>55</v>
      </c>
      <c r="H62" s="18">
        <f>F62+G62</f>
        <v>178</v>
      </c>
      <c r="I62" s="14"/>
    </row>
    <row r="63" spans="1:9" ht="13.5">
      <c r="A63" s="22"/>
      <c r="B63" s="15" t="s">
        <v>76</v>
      </c>
      <c r="C63" s="16">
        <v>5</v>
      </c>
      <c r="D63" s="17">
        <v>152</v>
      </c>
      <c r="E63" s="18">
        <f>C63+D63</f>
        <v>157</v>
      </c>
      <c r="F63" s="17">
        <v>2</v>
      </c>
      <c r="G63" s="17">
        <v>158</v>
      </c>
      <c r="H63" s="18">
        <f>F63+G63</f>
        <v>160</v>
      </c>
      <c r="I63" s="14"/>
    </row>
    <row r="64" spans="1:9" ht="13.5">
      <c r="A64" s="22"/>
      <c r="B64" s="15" t="s">
        <v>77</v>
      </c>
      <c r="C64" s="16">
        <v>85</v>
      </c>
      <c r="D64" s="17">
        <v>78</v>
      </c>
      <c r="E64" s="18">
        <f>C64+D64</f>
        <v>163</v>
      </c>
      <c r="F64" s="17">
        <v>87</v>
      </c>
      <c r="G64" s="17">
        <v>81</v>
      </c>
      <c r="H64" s="18">
        <f>F64+G64</f>
        <v>168</v>
      </c>
      <c r="I64" s="14"/>
    </row>
    <row r="65" spans="1:9" ht="13.5">
      <c r="A65" s="22"/>
      <c r="B65" s="15" t="s">
        <v>78</v>
      </c>
      <c r="C65" s="16">
        <v>289</v>
      </c>
      <c r="D65" s="17">
        <v>107</v>
      </c>
      <c r="E65" s="18">
        <f>C65+D65</f>
        <v>396</v>
      </c>
      <c r="F65" s="17">
        <v>286</v>
      </c>
      <c r="G65" s="17">
        <v>103</v>
      </c>
      <c r="H65" s="18">
        <f>F65+G65</f>
        <v>389</v>
      </c>
      <c r="I65" s="14"/>
    </row>
    <row r="66" spans="1:9" ht="14.25">
      <c r="A66" s="19" t="s">
        <v>79</v>
      </c>
      <c r="B66" s="19"/>
      <c r="C66" s="20">
        <f>SUM(C61:C65)</f>
        <v>565</v>
      </c>
      <c r="D66" s="21">
        <f>SUM(D61:D65)</f>
        <v>402</v>
      </c>
      <c r="E66" s="21">
        <f>SUM(E61:E65)</f>
        <v>967</v>
      </c>
      <c r="F66" s="21">
        <f>SUM(F61:F65)</f>
        <v>564</v>
      </c>
      <c r="G66" s="21">
        <f>SUM(G61:G65)</f>
        <v>402</v>
      </c>
      <c r="H66" s="21">
        <f>SUM(H61:H65)</f>
        <v>966</v>
      </c>
      <c r="I66" s="14"/>
    </row>
    <row r="67" spans="1:9" ht="13.5" customHeight="1">
      <c r="A67" s="4" t="s">
        <v>80</v>
      </c>
      <c r="B67" s="10" t="s">
        <v>81</v>
      </c>
      <c r="C67" s="11">
        <v>152</v>
      </c>
      <c r="D67" s="12">
        <v>135</v>
      </c>
      <c r="E67" s="13">
        <f>C67+D67</f>
        <v>287</v>
      </c>
      <c r="F67" s="12">
        <v>152</v>
      </c>
      <c r="G67" s="12">
        <f>135-7</f>
        <v>128</v>
      </c>
      <c r="H67" s="13">
        <f>F67+G67</f>
        <v>280</v>
      </c>
      <c r="I67" s="14"/>
    </row>
    <row r="68" spans="1:9" ht="13.5">
      <c r="A68" s="4"/>
      <c r="B68" s="15" t="s">
        <v>82</v>
      </c>
      <c r="C68" s="16">
        <v>75</v>
      </c>
      <c r="D68" s="17">
        <v>93</v>
      </c>
      <c r="E68" s="18">
        <f>C68+D68</f>
        <v>168</v>
      </c>
      <c r="F68" s="17">
        <v>72</v>
      </c>
      <c r="G68" s="17">
        <v>94</v>
      </c>
      <c r="H68" s="18">
        <f>F68+G68</f>
        <v>166</v>
      </c>
      <c r="I68" s="14"/>
    </row>
    <row r="69" spans="1:9" ht="13.5">
      <c r="A69" s="4"/>
      <c r="B69" s="15" t="s">
        <v>83</v>
      </c>
      <c r="C69" s="16">
        <f>38+89</f>
        <v>127</v>
      </c>
      <c r="D69" s="17">
        <f>5+100-1+1</f>
        <v>105</v>
      </c>
      <c r="E69" s="18">
        <f>C69+D69</f>
        <v>232</v>
      </c>
      <c r="F69" s="17">
        <v>127</v>
      </c>
      <c r="G69" s="17">
        <v>104</v>
      </c>
      <c r="H69" s="18">
        <f>F69+G69</f>
        <v>231</v>
      </c>
      <c r="I69" s="14"/>
    </row>
    <row r="70" spans="1:9" ht="13.5">
      <c r="A70" s="4"/>
      <c r="B70" s="15" t="s">
        <v>84</v>
      </c>
      <c r="C70" s="16">
        <v>5</v>
      </c>
      <c r="D70" s="17">
        <f>147-1</f>
        <v>146</v>
      </c>
      <c r="E70" s="18">
        <f>C70+D70</f>
        <v>151</v>
      </c>
      <c r="F70" s="17">
        <v>5</v>
      </c>
      <c r="G70" s="17">
        <v>147</v>
      </c>
      <c r="H70" s="18">
        <f>F70+G70</f>
        <v>152</v>
      </c>
      <c r="I70" s="14"/>
    </row>
    <row r="71" spans="1:9" ht="14.25">
      <c r="A71" s="19" t="s">
        <v>85</v>
      </c>
      <c r="B71" s="19"/>
      <c r="C71" s="20">
        <f>SUM(C67:C70)</f>
        <v>359</v>
      </c>
      <c r="D71" s="20">
        <f>SUM(D67:D70)</f>
        <v>479</v>
      </c>
      <c r="E71" s="21">
        <f>SUM(E67:E70)</f>
        <v>838</v>
      </c>
      <c r="F71" s="21">
        <f>SUM(F67:F70)</f>
        <v>356</v>
      </c>
      <c r="G71" s="21">
        <f>SUM(G67:G70)</f>
        <v>473</v>
      </c>
      <c r="H71" s="21">
        <f>SUM(H67:H70)</f>
        <v>829</v>
      </c>
      <c r="I71" s="14"/>
    </row>
    <row r="72" spans="1:9" ht="13.5" customHeight="1">
      <c r="A72" s="4" t="s">
        <v>86</v>
      </c>
      <c r="B72" s="15" t="s">
        <v>87</v>
      </c>
      <c r="C72" s="16">
        <v>136</v>
      </c>
      <c r="D72" s="17">
        <v>79</v>
      </c>
      <c r="E72" s="18">
        <f>C72+D72</f>
        <v>215</v>
      </c>
      <c r="F72" s="17">
        <v>136</v>
      </c>
      <c r="G72" s="17">
        <v>77</v>
      </c>
      <c r="H72" s="18">
        <f>F72+G72</f>
        <v>213</v>
      </c>
      <c r="I72" s="14"/>
    </row>
    <row r="73" spans="1:9" ht="13.5">
      <c r="A73" s="4"/>
      <c r="B73" s="15" t="s">
        <v>88</v>
      </c>
      <c r="C73" s="16">
        <v>55</v>
      </c>
      <c r="D73" s="17">
        <v>35</v>
      </c>
      <c r="E73" s="18">
        <f>C73+D73</f>
        <v>90</v>
      </c>
      <c r="F73" s="17">
        <v>55</v>
      </c>
      <c r="G73" s="17">
        <v>35</v>
      </c>
      <c r="H73" s="18">
        <f>F73+G73</f>
        <v>90</v>
      </c>
      <c r="I73" s="14"/>
    </row>
    <row r="74" spans="1:9" ht="13.5">
      <c r="A74" s="4"/>
      <c r="B74" s="15" t="s">
        <v>89</v>
      </c>
      <c r="C74" s="16">
        <f>76+8</f>
        <v>84</v>
      </c>
      <c r="D74" s="17">
        <f>47+4</f>
        <v>51</v>
      </c>
      <c r="E74" s="18">
        <f>C74+D74</f>
        <v>135</v>
      </c>
      <c r="F74" s="16">
        <f>75+8</f>
        <v>83</v>
      </c>
      <c r="G74" s="17">
        <f>48+4</f>
        <v>52</v>
      </c>
      <c r="H74" s="18">
        <f>F74+G74</f>
        <v>135</v>
      </c>
      <c r="I74" s="14"/>
    </row>
    <row r="75" spans="1:9" ht="13.5">
      <c r="A75" s="4"/>
      <c r="B75" s="23" t="s">
        <v>90</v>
      </c>
      <c r="C75" s="24">
        <v>71</v>
      </c>
      <c r="D75" s="25">
        <v>77</v>
      </c>
      <c r="E75" s="26">
        <f>C75+D75</f>
        <v>148</v>
      </c>
      <c r="F75" s="25">
        <v>71</v>
      </c>
      <c r="G75" s="25">
        <v>77</v>
      </c>
      <c r="H75" s="26">
        <f>F75+G75</f>
        <v>148</v>
      </c>
      <c r="I75" s="14"/>
    </row>
    <row r="76" spans="1:9" ht="13.5" customHeight="1">
      <c r="A76" s="4" t="s">
        <v>91</v>
      </c>
      <c r="B76" s="10" t="s">
        <v>92</v>
      </c>
      <c r="C76" s="11">
        <v>173</v>
      </c>
      <c r="D76" s="12">
        <v>14</v>
      </c>
      <c r="E76" s="13">
        <f>C76+D76</f>
        <v>187</v>
      </c>
      <c r="F76" s="12">
        <v>173</v>
      </c>
      <c r="G76" s="12">
        <v>14</v>
      </c>
      <c r="H76" s="13">
        <f>F76+G76</f>
        <v>187</v>
      </c>
      <c r="I76" s="14"/>
    </row>
    <row r="77" spans="1:9" ht="13.5">
      <c r="A77" s="4"/>
      <c r="B77" s="15" t="s">
        <v>93</v>
      </c>
      <c r="C77" s="16">
        <v>327</v>
      </c>
      <c r="D77" s="17">
        <v>400</v>
      </c>
      <c r="E77" s="18">
        <f>C77+D77</f>
        <v>727</v>
      </c>
      <c r="F77" s="17">
        <v>327</v>
      </c>
      <c r="G77" s="17">
        <v>400</v>
      </c>
      <c r="H77" s="18">
        <f>F77+G77</f>
        <v>727</v>
      </c>
      <c r="I77" s="14"/>
    </row>
    <row r="78" spans="1:9" ht="13.5">
      <c r="A78" s="4"/>
      <c r="B78" s="15" t="s">
        <v>94</v>
      </c>
      <c r="C78" s="16">
        <v>125</v>
      </c>
      <c r="D78" s="17">
        <v>146</v>
      </c>
      <c r="E78" s="18">
        <f>C78+D78</f>
        <v>271</v>
      </c>
      <c r="F78" s="17">
        <v>124</v>
      </c>
      <c r="G78" s="17">
        <v>144</v>
      </c>
      <c r="H78" s="18">
        <f>F78+G78</f>
        <v>268</v>
      </c>
      <c r="I78" s="14"/>
    </row>
    <row r="79" spans="1:9" ht="13.5">
      <c r="A79" s="4"/>
      <c r="B79" s="15" t="s">
        <v>95</v>
      </c>
      <c r="C79" s="16">
        <f>211-19</f>
        <v>192</v>
      </c>
      <c r="D79" s="17">
        <v>19</v>
      </c>
      <c r="E79" s="18">
        <f>C79+D79</f>
        <v>211</v>
      </c>
      <c r="F79" s="17">
        <v>193</v>
      </c>
      <c r="G79" s="17">
        <v>18</v>
      </c>
      <c r="H79" s="18">
        <f>F79+G79</f>
        <v>211</v>
      </c>
      <c r="I79" s="14"/>
    </row>
    <row r="80" spans="1:9" ht="13.5">
      <c r="A80" s="4"/>
      <c r="B80" s="23" t="s">
        <v>96</v>
      </c>
      <c r="C80" s="24">
        <v>889</v>
      </c>
      <c r="D80" s="25">
        <v>430</v>
      </c>
      <c r="E80" s="18">
        <f>C80+D80</f>
        <v>1319</v>
      </c>
      <c r="F80" s="25">
        <v>889</v>
      </c>
      <c r="G80" s="25">
        <v>430</v>
      </c>
      <c r="H80" s="18">
        <f>F80+G80</f>
        <v>1319</v>
      </c>
      <c r="I80" s="14"/>
    </row>
    <row r="81" spans="1:9" ht="13.5">
      <c r="A81" s="27" t="s">
        <v>97</v>
      </c>
      <c r="B81" s="27"/>
      <c r="C81" s="28">
        <f>SUM(C72:C80)+C71+C66+C60+C56+C50+C46+C40+C33+C27+C22+C15+C10</f>
        <v>8789</v>
      </c>
      <c r="D81" s="28">
        <f>SUM(D72:D80)+D71+D66+D60+D56+D50+D46+D40+D33+D27+D22+D15+D10</f>
        <v>8066</v>
      </c>
      <c r="E81" s="28">
        <f>SUM(E72:E80)+E71+E66+E60+E56+E50+E46+E40+E33+E27+E22+E15+E10</f>
        <v>16855</v>
      </c>
      <c r="F81" s="28">
        <f>SUM(F72:F80)+F71+F66+F60+F56+F50+F46+F40+F33+F27+F22+F15+F10</f>
        <v>8704</v>
      </c>
      <c r="G81" s="28">
        <f>SUM(G72:G80)+G71+G66+G60+G56+G50+G46+G40+G33+G27+G22+G15+G10</f>
        <v>8002</v>
      </c>
      <c r="H81" s="28">
        <f>SUM(H72:H80)+H71+H66+H60+H56+H50+H46+H40+H33+H27+H22+H15+H10</f>
        <v>16706</v>
      </c>
      <c r="I81" s="14"/>
    </row>
    <row r="82" spans="1:9" ht="13.5">
      <c r="A82" s="27"/>
      <c r="B82" s="29" t="s">
        <v>98</v>
      </c>
      <c r="C82" s="30">
        <f>260-C78</f>
        <v>135</v>
      </c>
      <c r="D82" s="31">
        <f>219-D78</f>
        <v>73</v>
      </c>
      <c r="E82" s="31">
        <f>C82+D82</f>
        <v>208</v>
      </c>
      <c r="F82" s="32"/>
      <c r="G82" s="32"/>
      <c r="H82" s="32">
        <f>F82+G82</f>
        <v>0</v>
      </c>
      <c r="I82" s="14"/>
    </row>
    <row r="83" spans="1:9" s="37" customFormat="1" ht="23.25" customHeight="1">
      <c r="A83" s="33" t="s">
        <v>99</v>
      </c>
      <c r="B83" s="33"/>
      <c r="C83" s="34">
        <f>C81+C82</f>
        <v>8924</v>
      </c>
      <c r="D83" s="34">
        <f>D81+D82</f>
        <v>8139</v>
      </c>
      <c r="E83" s="35">
        <f>E81+E82</f>
        <v>17063</v>
      </c>
      <c r="F83" s="35">
        <f>F81+F82</f>
        <v>8704</v>
      </c>
      <c r="G83" s="35">
        <f>G81+G82</f>
        <v>8002</v>
      </c>
      <c r="H83" s="35">
        <f>H81+H82</f>
        <v>16706</v>
      </c>
      <c r="I83" s="36"/>
    </row>
    <row r="84" spans="1:9" ht="12.75">
      <c r="A84" s="38" t="s">
        <v>100</v>
      </c>
      <c r="B84" s="39"/>
      <c r="C84" s="14"/>
      <c r="D84" s="14"/>
      <c r="E84" s="14"/>
      <c r="F84" s="14"/>
      <c r="G84" s="14"/>
      <c r="H84" s="14"/>
      <c r="I84" s="14"/>
    </row>
  </sheetData>
  <sheetProtection selectLockedCells="1" selectUnlockedCells="1"/>
  <mergeCells count="33">
    <mergeCell ref="A2:H2"/>
    <mergeCell ref="A4:A5"/>
    <mergeCell ref="B4:B5"/>
    <mergeCell ref="C4:E4"/>
    <mergeCell ref="F4:H4"/>
    <mergeCell ref="A6:A9"/>
    <mergeCell ref="A10:B10"/>
    <mergeCell ref="A11:A14"/>
    <mergeCell ref="A15:B15"/>
    <mergeCell ref="A16:A21"/>
    <mergeCell ref="A22:B22"/>
    <mergeCell ref="A23:A26"/>
    <mergeCell ref="A27:B27"/>
    <mergeCell ref="A28:A32"/>
    <mergeCell ref="A33:B33"/>
    <mergeCell ref="A34:A39"/>
    <mergeCell ref="A40:B40"/>
    <mergeCell ref="A41:A45"/>
    <mergeCell ref="A46:B46"/>
    <mergeCell ref="A47:A49"/>
    <mergeCell ref="A50:B50"/>
    <mergeCell ref="A51:A55"/>
    <mergeCell ref="A56:B56"/>
    <mergeCell ref="A57:A59"/>
    <mergeCell ref="A60:B60"/>
    <mergeCell ref="A61:A65"/>
    <mergeCell ref="A66:B66"/>
    <mergeCell ref="A67:A70"/>
    <mergeCell ref="A71:B71"/>
    <mergeCell ref="A72:A75"/>
    <mergeCell ref="A76:A80"/>
    <mergeCell ref="A81:B81"/>
    <mergeCell ref="A83:B83"/>
  </mergeCells>
  <printOptions horizontalCentered="1" verticalCentered="1"/>
  <pageMargins left="0" right="0" top="0.39375000000000004" bottom="0" header="0.11805555555555555" footer="0.5118055555555555"/>
  <pageSetup fitToHeight="1" fitToWidth="1" horizontalDpi="300" verticalDpi="300" orientation="portrait" paperSize="9"/>
  <headerFooter alignWithMargins="0">
    <oddHeader>&amp;L&amp;"Times New Roman,Normal"DGDDI
Bureau A3&amp;R&amp;"Times New Roman,Normal"CTR du 12 décembre 2011</oddHeader>
  </headerFooter>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11.421875" defaultRowHeight="12.75"/>
  <cols>
    <col min="1" max="1" width="102.8515625" style="40" customWidth="1"/>
  </cols>
  <sheetData>
    <row r="1" ht="22.5">
      <c r="A1" s="41" t="s">
        <v>101</v>
      </c>
    </row>
    <row r="2" ht="75.75">
      <c r="A2" s="40" t="s">
        <v>102</v>
      </c>
    </row>
    <row r="4" ht="22.5">
      <c r="A4" s="41" t="s">
        <v>103</v>
      </c>
    </row>
    <row r="5" ht="116.25">
      <c r="A5" s="40" t="s">
        <v>104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DGDDI - Plafond autorisé d'emploi et Effectifs de référence</dc:title>
  <dc:subject>Chiffres de l'année 2012</dc:subject>
  <dc:creator/>
  <cp:keywords/>
  <dc:description/>
  <cp:lastModifiedBy/>
  <dcterms:created xsi:type="dcterms:W3CDTF">2014-02-14T09:01:51Z</dcterms:created>
  <dcterms:modified xsi:type="dcterms:W3CDTF">2014-02-14T09:01:53Z</dcterms:modified>
  <cp:category/>
  <cp:version/>
  <cp:contentType/>
  <cp:contentStatus/>
  <cp:revision>2</cp:revision>
</cp:coreProperties>
</file>